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490" windowHeight="10485" activeTab="0"/>
  </bookViews>
  <sheets>
    <sheet name="poço artesiano" sheetId="1" r:id="rId1"/>
  </sheets>
  <externalReferences>
    <externalReference r:id="rId4"/>
    <externalReference r:id="rId5"/>
  </externalReferences>
  <definedNames>
    <definedName name="_xlnm.Print_Area" localSheetId="0">'poço artesiano'!$A$1:$F$58</definedName>
    <definedName name="Excel_BuiltIn__FilterDatabase" localSheetId="0">'poço artesiano'!#REF!</definedName>
    <definedName name="Excel_BuiltIn__FilterDatabase">#REF!</definedName>
    <definedName name="Excel_BuiltIn__FilterDatabase_1" localSheetId="0">#REF!</definedName>
    <definedName name="Excel_BuiltIn__FilterDatabase_1">#REF!</definedName>
    <definedName name="Excel_BuiltIn__FilterDatabase_2" localSheetId="0">#REF!</definedName>
    <definedName name="Excel_BuiltIn__FilterDatabase_2">#REF!</definedName>
    <definedName name="_xlnm.Print_Titles" localSheetId="0">'poço artesiano'!$1:$5</definedName>
  </definedNames>
  <calcPr fullCalcOnLoad="1"/>
</workbook>
</file>

<file path=xl/sharedStrings.xml><?xml version="1.0" encoding="utf-8"?>
<sst xmlns="http://schemas.openxmlformats.org/spreadsheetml/2006/main" count="160" uniqueCount="120">
  <si>
    <t xml:space="preserve">                                                  PLANILHA DE ORÇAMENTO</t>
  </si>
  <si>
    <t>PERFURAÇÃO, MONTAGEM, INSTALAÇÃO E</t>
  </si>
  <si>
    <t>ORÇAMENTO</t>
  </si>
  <si>
    <t>MANUTENÇÃO DE POÇOS ARTESIANOS</t>
  </si>
  <si>
    <t xml:space="preserve">                                                                        FIRMA:</t>
  </si>
  <si>
    <t>CV:</t>
  </si>
  <si>
    <t>BDI = 30,61%</t>
  </si>
  <si>
    <t>CT:</t>
  </si>
  <si>
    <t>ITEM</t>
  </si>
  <si>
    <t>DESCRIÇÃO</t>
  </si>
  <si>
    <t>UNIDADE</t>
  </si>
  <si>
    <t>QUANTIDADE</t>
  </si>
  <si>
    <t>PRECO UNITARIO</t>
  </si>
  <si>
    <t>VALOR TOTAL</t>
  </si>
  <si>
    <t>1.0</t>
  </si>
  <si>
    <t>PERFURAÇÃO DE POÇO TUBULAR PROFUNDO, PROFUNDIDADE MÉDIA DE 100M (ATÉ 150M)</t>
  </si>
  <si>
    <t>1.1</t>
  </si>
  <si>
    <t>AUTORIZAÇÃO PARA PERFURAÇÃO JUNTO A SUPRAM</t>
  </si>
  <si>
    <t>UN</t>
  </si>
  <si>
    <t>1.2</t>
  </si>
  <si>
    <t xml:space="preserve">INSTALACOES PROVISORIAS  PARA BARRACAO DE OBRAS PARA PERFURACAO DE POCO                                                                                                                                                                             </t>
  </si>
  <si>
    <t>1.3</t>
  </si>
  <si>
    <t xml:space="preserve">MOBILIZACAO E DESLOCAMENTO DAS EQUIPES, EQUIPAMENTOS, MATERIAIS E FERRAMENTAS PARA PERFURACAO DE POCOS COM SONDAROTO-PNEUMATICA                                                                                                                 </t>
  </si>
  <si>
    <t>KM</t>
  </si>
  <si>
    <t>1.4</t>
  </si>
  <si>
    <t xml:space="preserve">MOBILIZACAO E DESLOCAMENTO DAS EQUIPES, EQUIPAMENTOS, MATERIAIS E FERRAMENTAS PARA DESENVOLVIMENTO E TESTE DE VAZAO DEPOCO PROFUNDO , COM COMPRESSOR                                                                                            </t>
  </si>
  <si>
    <t>1.5</t>
  </si>
  <si>
    <t xml:space="preserve">LOCACAO DE POCOS (ESTUDO DE AGUAS SUBTERRANEAS) ISOLADOS, POR DEMANDA, DMT ATE 100 KM                                                                                                                                                  </t>
  </si>
  <si>
    <t>1.6</t>
  </si>
  <si>
    <t xml:space="preserve">LIMPEZA TERRENO COM RASPAGEM MANUAL                                                                                                                                                                                                             </t>
  </si>
  <si>
    <t>M2</t>
  </si>
  <si>
    <t>1.7</t>
  </si>
  <si>
    <t xml:space="preserve">PERFURACAO EM ALUVIAO E CAMADAS INCONSISTENTES - DIAMETRO DO FURO = 8.1/2"                                                                                                                                                                      </t>
  </si>
  <si>
    <t>M</t>
  </si>
  <si>
    <t>1.8</t>
  </si>
  <si>
    <t xml:space="preserve">PERFURACAO EM ALUVIAO E CAMADAS INCONSISTENTES - DIAMETRO DO FURO = 10"                                                                                                                                                                         </t>
  </si>
  <si>
    <t>1.9</t>
  </si>
  <si>
    <t xml:space="preserve">PERFURACAO EM ALUVIAO E CAMADAS INCONSISTENTES - DIAMETRO DO FURO = 12"                                                                                                                                                                         </t>
  </si>
  <si>
    <t>1.10</t>
  </si>
  <si>
    <t xml:space="preserve">PERFURACAO EM ROCHA SA - DIAMETRO DO FURO = 6"                                                                                                                                                                                                  </t>
  </si>
  <si>
    <t>1.11</t>
  </si>
  <si>
    <t xml:space="preserve">PERFURACAO EM ROCHA SA - DIAMETRO DO FURO = 8"                                                                                                                                                                                                  </t>
  </si>
  <si>
    <t>1.12</t>
  </si>
  <si>
    <t xml:space="preserve">PRE-FILTRO COM PEDRA BRITADA                                                                                                                                                                                                                    </t>
  </si>
  <si>
    <t>M3</t>
  </si>
  <si>
    <t>1.13</t>
  </si>
  <si>
    <t xml:space="preserve">TUBULACAO PARA ALIMENTACAO DE PRE-FILTRO PARA POCO TUBULAR PROFUNDO - FORNECIMENTO E INSTALACAO                                                                                                                                                 </t>
  </si>
  <si>
    <t>1.14</t>
  </si>
  <si>
    <t xml:space="preserve">CIMENTACAO DO ESPACO ANELAR COM ARGAMASSA DE CIMENTO E AREIA NO TRACO DE 1:3                                                                                                                                                                    </t>
  </si>
  <si>
    <t>1.15</t>
  </si>
  <si>
    <t xml:space="preserve">LAJE EM CONCRETO SIMPLES, CONSUMO MINIMO DE CIMENTO DE 200 KG/M3, ESPESSURA = 20 CM, DIAMETRO = 2,50 M                                                                                                                                          </t>
  </si>
  <si>
    <t>1.16</t>
  </si>
  <si>
    <t xml:space="preserve">TAMPA DE PROTECAO DO POCO PROFUNDO EM ACO PRETO LISO DIN2440                                                                                                                                                                                    </t>
  </si>
  <si>
    <t>1.17</t>
  </si>
  <si>
    <t xml:space="preserve">INSTALACAO E RETIRADA DE TUBULACAO DE TESTE                                                                                                                                                                                                     </t>
  </si>
  <si>
    <t>1.18</t>
  </si>
  <si>
    <t xml:space="preserve">INSTALACAO OU RETIRADA DE REVESTIMENTO DE POCOS TUBULARES PROFUNDOS EM TUBOS DE ACO CARBONO PRETO, GALVANIZADO OUINOXIDAVEL                                                                                                                     </t>
  </si>
  <si>
    <t>1.19</t>
  </si>
  <si>
    <t>TUBO ACO CARB.C/COS. JR CM DN6"</t>
  </si>
  <si>
    <t>2.0</t>
  </si>
  <si>
    <t>MONTAGEM E INSTALAÇÃO DE POÇO TUBULAR PROFUNDO 1.1/2", PROFUNDIDADE MÉDIA DE 100M</t>
  </si>
  <si>
    <t>2.1</t>
  </si>
  <si>
    <t xml:space="preserve">LOCACAO ESTRUTURAS - GABARITO/TABEIRA PARA OBRAS                                                                                                                                                                                                </t>
  </si>
  <si>
    <t>2.2</t>
  </si>
  <si>
    <t xml:space="preserve">CAIXA DE PASSAGEM EM ALVENARIA (0,30 X 0,30 X 0,30 M)                                                                                                                                                                                           </t>
  </si>
  <si>
    <t>2.3</t>
  </si>
  <si>
    <t xml:space="preserve">ASSENTAMENTO DE CABOS ELETRICOS EM ELETRODUTO, DIAMETRO ATE 35 MM2, EXCLUSIVE CABOS                                                                                                                                                             </t>
  </si>
  <si>
    <t>2.4</t>
  </si>
  <si>
    <t xml:space="preserve">ASSENTAMENTO DE ELETRODUTO DE PVC RIGIDO ROSCAVEL - DIAM 1", EM VALAS, COM ESCAVACAO EM SOLO E ATERRO, EXCLUSIVEELETRODUTO                                                                                                                      </t>
  </si>
  <si>
    <t>2.5</t>
  </si>
  <si>
    <t xml:space="preserve">MONTAGEM E INSTALACAO DE POCO TUBULAR PROFUNDO, DIAMETRO DA TUBULACAO DE EXTRACAO DE 2", PROFUNDIDADE DE INSTALACAO DA BOMBA ENTRE 60M  A 120M                                                                                                      </t>
  </si>
  <si>
    <t>2.6</t>
  </si>
  <si>
    <t>TUBO ACO CARBONO GALVANIZADO Ø1.1/2"</t>
  </si>
  <si>
    <t>2.7</t>
  </si>
  <si>
    <t>TUBO POLIETILENO (PEAD) D20MM - PRETO</t>
  </si>
  <si>
    <t>2.8</t>
  </si>
  <si>
    <t>CABO COBRE UNIPOLAR 1,5MM2 ISOL P/ 1000V</t>
  </si>
  <si>
    <t>2.9</t>
  </si>
  <si>
    <t>CABO COBRE UNIP. ISOL. PVC 1000 V 10MM2</t>
  </si>
  <si>
    <t>2.10</t>
  </si>
  <si>
    <t>LUVA SIMPLES  F.G CL10 Ø1.1/2"</t>
  </si>
  <si>
    <t>2.11</t>
  </si>
  <si>
    <t xml:space="preserve">BARRILETE PARA POCO PROFUNDO DIAM 50MM (1.1/2))                                                                                                                                                                        </t>
  </si>
  <si>
    <t>2.12</t>
  </si>
  <si>
    <t>CONJUNTO MOTOBOMBA SUBMERSO DE EIXO VERTICAL, COM MOTOR ELÉTRICO BIFÁSICO DE 220 V, 60 HZ, POTÊNCIA DE 2,00 A 5,00 C.V.</t>
  </si>
  <si>
    <t xml:space="preserve">UN </t>
  </si>
  <si>
    <t>3.0</t>
  </si>
  <si>
    <t>LIMPEZA, ANÁLISE E TRATAMENTO</t>
  </si>
  <si>
    <t>3.1</t>
  </si>
  <si>
    <t xml:space="preserve">PRODUTO QUIMICO PARA REMOCAO DE FLUIDO DE PERFURACAO E LIMPEZA DE POCO TUBULAR PROFUNDO - FORNECIMENTO E APLICACAO                                                                                                                              </t>
  </si>
  <si>
    <t>KG</t>
  </si>
  <si>
    <t>3.2</t>
  </si>
  <si>
    <t xml:space="preserve">DESINFECCAO DE POCO COM UTILIZACAO DE PRODUTOS QUIMICOS                                                                                                                                                                                         </t>
  </si>
  <si>
    <t>3.3</t>
  </si>
  <si>
    <t xml:space="preserve">ANALISE FISICO-QUIMICA                                                                                                                                                                                                          </t>
  </si>
  <si>
    <t>3.4</t>
  </si>
  <si>
    <t xml:space="preserve">ANALISE BACTERIOLOGICA                                                                                                                                                                                                                          </t>
  </si>
  <si>
    <t>3.5</t>
  </si>
  <si>
    <t>FORNECIMENTO E MONTAGEM DE CLORADOR DE PASTILHAS, TIPO KIT CLOR OU SIMILAR, INCLUSIVE TEST CLORD. E 3KG (300 UNIDADES) DE PASTILHAS DE CLORO.</t>
  </si>
  <si>
    <t>4.0</t>
  </si>
  <si>
    <t>MANUTENÇÃO</t>
  </si>
  <si>
    <t>4.1</t>
  </si>
  <si>
    <t>MOBILIZACAO E DESLOCAMENTO DAS EQUIPES, EQUIPAMENTOS, MATERIAIS E FERRAMENTAS PARA OS LOCAIS DE TRABALHO (U=CAMINHONETE X DIA) NO INTERIOR</t>
  </si>
  <si>
    <t>4.2</t>
  </si>
  <si>
    <t>ENCANADOR OU BOMBEIRO HIDRÁULICO COM ENCARGOS COMPLEMENTARES</t>
  </si>
  <si>
    <t>H</t>
  </si>
  <si>
    <t>4.3</t>
  </si>
  <si>
    <t>AUXILIAR DE ENCANADOR OU BOMBEIRO HIDRÁULICO COM ENCARGOS COMPLEMENTAR</t>
  </si>
  <si>
    <t>4.4</t>
  </si>
  <si>
    <t>ELETRICISTA COM ENCARGOS COMPLEMENTARES</t>
  </si>
  <si>
    <t>4.5</t>
  </si>
  <si>
    <t>AUXILIAR DE ELETRICISTA COM ENCARGOS COMPLEMENTARES</t>
  </si>
  <si>
    <t>4.6</t>
  </si>
  <si>
    <t>4.7</t>
  </si>
  <si>
    <t>FORNECIMENTO E INSTALAÇÃO DO QUADRO DE COMANDO E PROTEÇÃO DE MOTORES BIFÁSICOS  DE 220V, 60HZ, POTÊNCIA DE 2,00 A 5,00 C.V., CONF. ESPECIFICAÇÃO</t>
  </si>
  <si>
    <t>TOTAL DO ORÇAMENTO</t>
  </si>
  <si>
    <t>ADMINISTRAÇÃO</t>
  </si>
  <si>
    <t>ADMINISTRAÇÃO LOCAL (A SER PAGO PROPORCIONALMENTE AO PERCENTUAL DE OBRA EXECUTADO)</t>
  </si>
  <si>
    <t>un.</t>
  </si>
  <si>
    <t>FORNECIMENTO E COLOCAÇÃO DE PLACA DE OBRA EM CHAPA GALVANIZADA (3,00 X 1,5 0 M)</t>
  </si>
</sst>
</file>

<file path=xl/styles.xml><?xml version="1.0" encoding="utf-8"?>
<styleSheet xmlns="http://schemas.openxmlformats.org/spreadsheetml/2006/main">
  <numFmts count="10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_(* #,##0.00_);_(* \(#,##0.00\);_(* \-??_);_(@_)"/>
    <numFmt numFmtId="165" formatCode="_(* #,##0.000_);_(* \(#,##0.000\);_(* \-??_);_(@_)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ill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164" fontId="3" fillId="0" borderId="10" xfId="48" applyNumberFormat="1" applyFont="1" applyBorder="1" applyAlignment="1">
      <alignment horizontal="center" wrapText="1"/>
      <protection/>
    </xf>
    <xf numFmtId="164" fontId="5" fillId="0" borderId="0" xfId="48" applyNumberFormat="1" applyFont="1" applyAlignment="1">
      <alignment vertical="center"/>
      <protection/>
    </xf>
    <xf numFmtId="164" fontId="5" fillId="0" borderId="11" xfId="48" applyNumberFormat="1" applyFont="1" applyBorder="1" applyAlignment="1">
      <alignment horizontal="center" wrapText="1"/>
      <protection/>
    </xf>
    <xf numFmtId="0" fontId="3" fillId="0" borderId="12" xfId="48" applyFont="1" applyBorder="1" applyAlignment="1">
      <alignment horizontal="left" vertical="center" wrapText="1" shrinkToFit="1"/>
      <protection/>
    </xf>
    <xf numFmtId="164" fontId="5" fillId="0" borderId="10" xfId="48" applyNumberFormat="1" applyFont="1" applyBorder="1" applyAlignment="1">
      <alignment horizontal="left" wrapText="1"/>
      <protection/>
    </xf>
    <xf numFmtId="0" fontId="2" fillId="0" borderId="13" xfId="48" applyFont="1" applyBorder="1" applyAlignment="1">
      <alignment vertical="center" wrapText="1" shrinkToFit="1"/>
      <protection/>
    </xf>
    <xf numFmtId="164" fontId="5" fillId="0" borderId="11" xfId="48" applyNumberFormat="1" applyFont="1" applyBorder="1" applyAlignment="1">
      <alignment horizontal="left" wrapText="1"/>
      <protection/>
    </xf>
    <xf numFmtId="0" fontId="3" fillId="0" borderId="11" xfId="48" applyFont="1" applyBorder="1" applyAlignment="1">
      <alignment horizontal="center" vertical="center" wrapText="1"/>
      <protection/>
    </xf>
    <xf numFmtId="0" fontId="3" fillId="0" borderId="14" xfId="48" applyFont="1" applyBorder="1" applyAlignment="1">
      <alignment vertical="top" wrapText="1" shrinkToFit="1"/>
      <protection/>
    </xf>
    <xf numFmtId="164" fontId="3" fillId="0" borderId="15" xfId="48" applyNumberFormat="1" applyFont="1" applyBorder="1" applyAlignment="1">
      <alignment horizontal="center" vertical="center" wrapText="1"/>
      <protection/>
    </xf>
    <xf numFmtId="164" fontId="3" fillId="0" borderId="15" xfId="54" applyNumberFormat="1" applyFont="1" applyFill="1" applyBorder="1" applyAlignment="1" applyProtection="1">
      <alignment horizontal="center" vertical="center" wrapText="1"/>
      <protection/>
    </xf>
    <xf numFmtId="164" fontId="3" fillId="0" borderId="16" xfId="48" applyNumberFormat="1" applyFont="1" applyBorder="1" applyAlignment="1">
      <alignment horizontal="center" vertical="center" wrapText="1"/>
      <protection/>
    </xf>
    <xf numFmtId="0" fontId="5" fillId="0" borderId="15" xfId="48" applyFont="1" applyBorder="1" applyAlignment="1">
      <alignment horizontal="center" vertical="top" wrapText="1"/>
      <protection/>
    </xf>
    <xf numFmtId="0" fontId="5" fillId="0" borderId="15" xfId="48" applyFont="1" applyBorder="1" applyAlignment="1">
      <alignment wrapText="1"/>
      <protection/>
    </xf>
    <xf numFmtId="0" fontId="5" fillId="0" borderId="15" xfId="48" applyFont="1" applyBorder="1" applyAlignment="1">
      <alignment horizontal="center"/>
      <protection/>
    </xf>
    <xf numFmtId="164" fontId="5" fillId="0" borderId="15" xfId="48" applyNumberFormat="1" applyFont="1" applyBorder="1" applyAlignment="1">
      <alignment/>
      <protection/>
    </xf>
    <xf numFmtId="164" fontId="5" fillId="0" borderId="0" xfId="48" applyNumberFormat="1" applyFont="1">
      <alignment/>
      <protection/>
    </xf>
    <xf numFmtId="49" fontId="6" fillId="33" borderId="15" xfId="54" applyNumberFormat="1" applyFont="1" applyFill="1" applyBorder="1" applyAlignment="1" applyProtection="1">
      <alignment horizontal="center" vertical="center" wrapText="1"/>
      <protection/>
    </xf>
    <xf numFmtId="0" fontId="6" fillId="33" borderId="15" xfId="48" applyFont="1" applyFill="1" applyBorder="1" applyAlignment="1">
      <alignment wrapText="1"/>
      <protection/>
    </xf>
    <xf numFmtId="0" fontId="7" fillId="33" borderId="15" xfId="48" applyFont="1" applyFill="1" applyBorder="1" applyAlignment="1">
      <alignment horizontal="center" vertical="center"/>
      <protection/>
    </xf>
    <xf numFmtId="164" fontId="7" fillId="33" borderId="15" xfId="48" applyNumberFormat="1" applyFont="1" applyFill="1" applyBorder="1">
      <alignment/>
      <protection/>
    </xf>
    <xf numFmtId="164" fontId="6" fillId="33" borderId="15" xfId="48" applyNumberFormat="1" applyFont="1" applyFill="1" applyBorder="1">
      <alignment/>
      <protection/>
    </xf>
    <xf numFmtId="164" fontId="7" fillId="33" borderId="0" xfId="48" applyNumberFormat="1" applyFont="1" applyFill="1">
      <alignment/>
      <protection/>
    </xf>
    <xf numFmtId="164" fontId="7" fillId="0" borderId="0" xfId="48" applyNumberFormat="1" applyFont="1" applyFill="1">
      <alignment/>
      <protection/>
    </xf>
    <xf numFmtId="164" fontId="5" fillId="0" borderId="15" xfId="48" applyNumberFormat="1" applyFont="1" applyBorder="1" applyAlignment="1">
      <alignment vertical="top" wrapText="1" shrinkToFit="1"/>
      <protection/>
    </xf>
    <xf numFmtId="165" fontId="5" fillId="0" borderId="15" xfId="54" applyNumberFormat="1" applyFont="1" applyFill="1" applyBorder="1" applyAlignment="1" applyProtection="1">
      <alignment wrapText="1"/>
      <protection/>
    </xf>
    <xf numFmtId="164" fontId="5" fillId="0" borderId="15" xfId="48" applyNumberFormat="1" applyFont="1" applyBorder="1" applyAlignment="1">
      <alignment wrapText="1"/>
      <protection/>
    </xf>
    <xf numFmtId="164" fontId="5" fillId="0" borderId="15" xfId="54" applyNumberFormat="1" applyFont="1" applyFill="1" applyBorder="1" applyAlignment="1" applyProtection="1">
      <alignment wrapText="1"/>
      <protection/>
    </xf>
    <xf numFmtId="164" fontId="5" fillId="0" borderId="0" xfId="48" applyNumberFormat="1" applyFont="1" applyAlignment="1">
      <alignment horizontal="left" vertical="center"/>
      <protection/>
    </xf>
    <xf numFmtId="164" fontId="5" fillId="0" borderId="15" xfId="48" applyNumberFormat="1" applyFont="1" applyBorder="1" applyAlignment="1">
      <alignment horizontal="left" vertical="top" wrapText="1" shrinkToFit="1"/>
      <protection/>
    </xf>
    <xf numFmtId="0" fontId="24" fillId="34" borderId="10" xfId="0" applyFont="1" applyFill="1" applyBorder="1" applyAlignment="1">
      <alignment vertical="center" wrapText="1"/>
    </xf>
    <xf numFmtId="164" fontId="6" fillId="35" borderId="15" xfId="48" applyNumberFormat="1" applyFont="1" applyFill="1" applyBorder="1" applyAlignment="1">
      <alignment horizontal="right" wrapText="1"/>
      <protection/>
    </xf>
    <xf numFmtId="164" fontId="7" fillId="35" borderId="0" xfId="48" applyNumberFormat="1" applyFont="1" applyFill="1" applyAlignment="1">
      <alignment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wrapText="1"/>
      <protection/>
    </xf>
    <xf numFmtId="164" fontId="5" fillId="0" borderId="0" xfId="48" applyNumberFormat="1" applyFont="1" applyBorder="1">
      <alignment/>
      <protection/>
    </xf>
    <xf numFmtId="164" fontId="5" fillId="0" borderId="0" xfId="48" applyNumberFormat="1" applyFont="1" applyBorder="1" applyAlignment="1">
      <alignment horizontal="center" vertical="center" wrapText="1"/>
      <protection/>
    </xf>
    <xf numFmtId="164" fontId="5" fillId="0" borderId="0" xfId="48" applyNumberFormat="1" applyFont="1" applyBorder="1" applyAlignment="1">
      <alignment vertical="top" wrapText="1" shrinkToFit="1"/>
      <protection/>
    </xf>
    <xf numFmtId="164" fontId="5" fillId="0" borderId="0" xfId="54" applyNumberFormat="1" applyFont="1" applyFill="1" applyAlignment="1" applyProtection="1">
      <alignment wrapText="1"/>
      <protection/>
    </xf>
    <xf numFmtId="164" fontId="5" fillId="0" borderId="0" xfId="48" applyNumberFormat="1" applyFont="1" applyBorder="1" applyAlignment="1">
      <alignment wrapText="1"/>
      <protection/>
    </xf>
    <xf numFmtId="0" fontId="6" fillId="35" borderId="15" xfId="48" applyFont="1" applyFill="1" applyBorder="1" applyAlignment="1">
      <alignment horizontal="center" vertical="top" wrapText="1" shrinkToFit="1"/>
      <protection/>
    </xf>
    <xf numFmtId="0" fontId="3" fillId="0" borderId="17" xfId="48" applyFont="1" applyBorder="1" applyAlignment="1">
      <alignment horizontal="center" vertical="center" wrapText="1"/>
      <protection/>
    </xf>
    <xf numFmtId="0" fontId="3" fillId="0" borderId="18" xfId="48" applyFont="1" applyBorder="1" applyAlignment="1">
      <alignment horizontal="center" vertical="center" wrapText="1"/>
      <protection/>
    </xf>
    <xf numFmtId="0" fontId="3" fillId="0" borderId="14" xfId="48" applyFont="1" applyBorder="1" applyAlignment="1">
      <alignment horizontal="center" vertical="center" wrapText="1"/>
      <protection/>
    </xf>
    <xf numFmtId="0" fontId="4" fillId="0" borderId="19" xfId="48" applyFont="1" applyBorder="1" applyAlignment="1">
      <alignment horizontal="center" vertical="center" wrapText="1" shrinkToFit="1"/>
      <protection/>
    </xf>
    <xf numFmtId="0" fontId="4" fillId="0" borderId="12" xfId="48" applyFont="1" applyBorder="1" applyAlignment="1">
      <alignment horizontal="center" vertical="center" wrapText="1" shrinkToFit="1"/>
      <protection/>
    </xf>
    <xf numFmtId="164" fontId="3" fillId="33" borderId="10" xfId="48" applyNumberFormat="1" applyFont="1" applyFill="1" applyBorder="1" applyAlignment="1">
      <alignment horizontal="center" wrapText="1"/>
      <protection/>
    </xf>
    <xf numFmtId="164" fontId="3" fillId="33" borderId="20" xfId="48" applyNumberFormat="1" applyFont="1" applyFill="1" applyBorder="1" applyAlignment="1">
      <alignment horizontal="center" wrapText="1"/>
      <protection/>
    </xf>
    <xf numFmtId="164" fontId="3" fillId="33" borderId="11" xfId="48" applyNumberFormat="1" applyFont="1" applyFill="1" applyBorder="1" applyAlignment="1">
      <alignment horizontal="center" wrapText="1"/>
      <protection/>
    </xf>
    <xf numFmtId="164" fontId="4" fillId="0" borderId="21" xfId="48" applyNumberFormat="1" applyFont="1" applyBorder="1" applyAlignment="1">
      <alignment horizontal="center" wrapText="1"/>
      <protection/>
    </xf>
    <xf numFmtId="164" fontId="4" fillId="0" borderId="15" xfId="48" applyNumberFormat="1" applyFont="1" applyBorder="1" applyAlignment="1">
      <alignment horizont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1981200</xdr:colOff>
      <xdr:row>0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1914525</xdr:colOff>
      <xdr:row>3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2371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obras\admin.%202017-2020\arrimo%20marques\Gabioes\GABIOES%20CABRAL_ADELMOLANDIA%20-%20PLANIL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min.%202013-2016\licita&#231;&#245;es\asfalto%20-%202014\asfalto%202014%20-%20cronogr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biões"/>
      <sheetName val="Cronograma"/>
      <sheetName val="gabiões (2)"/>
      <sheetName val="Cronograma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2015-2016"/>
      <sheetName val="Cronograma 2015-2016 (red.)"/>
      <sheetName val="Cronograma 2015-2016 SABR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tabSelected="1" zoomScaleSheetLayoutView="89" zoomScalePageLayoutView="0" workbookViewId="0" topLeftCell="A1">
      <pane ySplit="5" topLeftCell="A6" activePane="bottomLeft" state="frozen"/>
      <selection pane="topLeft" activeCell="D1" sqref="D1"/>
      <selection pane="bottomLeft" activeCell="G1" sqref="G1:J16384"/>
    </sheetView>
  </sheetViews>
  <sheetFormatPr defaultColWidth="19" defaultRowHeight="11.25" customHeight="1"/>
  <cols>
    <col min="1" max="1" width="8.16015625" style="37" bestFit="1" customWidth="1"/>
    <col min="2" max="2" width="85" style="38" customWidth="1"/>
    <col min="3" max="3" width="10" style="37" customWidth="1"/>
    <col min="4" max="4" width="13.33203125" style="39" customWidth="1"/>
    <col min="5" max="5" width="17" style="40" customWidth="1"/>
    <col min="6" max="6" width="15.83203125" style="40" bestFit="1" customWidth="1"/>
    <col min="7" max="16384" width="19" style="17" customWidth="1"/>
  </cols>
  <sheetData>
    <row r="1" spans="1:6" s="2" customFormat="1" ht="11.25" customHeight="1">
      <c r="A1" s="42"/>
      <c r="B1" s="45" t="s">
        <v>0</v>
      </c>
      <c r="C1" s="47" t="s">
        <v>1</v>
      </c>
      <c r="D1" s="47"/>
      <c r="E1" s="47"/>
      <c r="F1" s="1" t="s">
        <v>2</v>
      </c>
    </row>
    <row r="2" spans="1:6" s="2" customFormat="1" ht="11.25" customHeight="1">
      <c r="A2" s="43"/>
      <c r="B2" s="46"/>
      <c r="C2" s="48" t="s">
        <v>3</v>
      </c>
      <c r="D2" s="48"/>
      <c r="E2" s="48"/>
      <c r="F2" s="3"/>
    </row>
    <row r="3" spans="1:6" s="2" customFormat="1" ht="11.25" customHeight="1">
      <c r="A3" s="43"/>
      <c r="B3" s="4" t="s">
        <v>4</v>
      </c>
      <c r="C3" s="49"/>
      <c r="D3" s="49"/>
      <c r="E3" s="49"/>
      <c r="F3" s="5" t="s">
        <v>5</v>
      </c>
    </row>
    <row r="4" spans="1:6" s="2" customFormat="1" ht="12.75">
      <c r="A4" s="44"/>
      <c r="B4" s="6"/>
      <c r="C4" s="50" t="s">
        <v>6</v>
      </c>
      <c r="D4" s="51"/>
      <c r="E4" s="51"/>
      <c r="F4" s="7" t="s">
        <v>7</v>
      </c>
    </row>
    <row r="5" spans="1:6" s="2" customFormat="1" ht="11.25" customHeight="1">
      <c r="A5" s="8" t="s">
        <v>8</v>
      </c>
      <c r="B5" s="9" t="s">
        <v>9</v>
      </c>
      <c r="C5" s="10" t="s">
        <v>10</v>
      </c>
      <c r="D5" s="11" t="s">
        <v>11</v>
      </c>
      <c r="E5" s="10" t="s">
        <v>12</v>
      </c>
      <c r="F5" s="12" t="s">
        <v>13</v>
      </c>
    </row>
    <row r="6" spans="1:6" ht="11.25">
      <c r="A6" s="13"/>
      <c r="B6" s="14"/>
      <c r="C6" s="15"/>
      <c r="D6" s="16"/>
      <c r="E6" s="16"/>
      <c r="F6" s="16"/>
    </row>
    <row r="7" spans="1:6" s="23" customFormat="1" ht="24">
      <c r="A7" s="18" t="s">
        <v>14</v>
      </c>
      <c r="B7" s="19" t="s">
        <v>15</v>
      </c>
      <c r="C7" s="20"/>
      <c r="D7" s="21"/>
      <c r="E7" s="21"/>
      <c r="F7" s="22">
        <f>SUM(F8:F26)</f>
        <v>34567</v>
      </c>
    </row>
    <row r="8" spans="1:6" s="24" customFormat="1" ht="12">
      <c r="A8" s="13" t="s">
        <v>16</v>
      </c>
      <c r="B8" s="14" t="s">
        <v>17</v>
      </c>
      <c r="C8" s="15" t="s">
        <v>18</v>
      </c>
      <c r="D8" s="16">
        <v>1</v>
      </c>
      <c r="E8" s="16">
        <v>131.01</v>
      </c>
      <c r="F8" s="16">
        <f aca="true" t="shared" si="0" ref="F8:F21">ROUND(D8*E8,2)</f>
        <v>131.01</v>
      </c>
    </row>
    <row r="9" spans="1:6" s="24" customFormat="1" ht="12">
      <c r="A9" s="13" t="s">
        <v>19</v>
      </c>
      <c r="B9" s="14" t="s">
        <v>20</v>
      </c>
      <c r="C9" s="15" t="s">
        <v>18</v>
      </c>
      <c r="D9" s="16">
        <v>1</v>
      </c>
      <c r="E9" s="16">
        <v>589.93</v>
      </c>
      <c r="F9" s="16">
        <f t="shared" si="0"/>
        <v>589.93</v>
      </c>
    </row>
    <row r="10" spans="1:6" s="24" customFormat="1" ht="22.5">
      <c r="A10" s="13" t="s">
        <v>21</v>
      </c>
      <c r="B10" s="14" t="s">
        <v>22</v>
      </c>
      <c r="C10" s="15" t="s">
        <v>23</v>
      </c>
      <c r="D10" s="16">
        <v>50</v>
      </c>
      <c r="E10" s="16">
        <v>14.92</v>
      </c>
      <c r="F10" s="16">
        <f t="shared" si="0"/>
        <v>746</v>
      </c>
    </row>
    <row r="11" spans="1:6" s="24" customFormat="1" ht="22.5">
      <c r="A11" s="13" t="s">
        <v>24</v>
      </c>
      <c r="B11" s="14" t="s">
        <v>25</v>
      </c>
      <c r="C11" s="15" t="s">
        <v>23</v>
      </c>
      <c r="D11" s="16">
        <v>50</v>
      </c>
      <c r="E11" s="16">
        <v>4</v>
      </c>
      <c r="F11" s="16">
        <f t="shared" si="0"/>
        <v>200</v>
      </c>
    </row>
    <row r="12" spans="1:6" s="24" customFormat="1" ht="22.5">
      <c r="A12" s="13" t="s">
        <v>26</v>
      </c>
      <c r="B12" s="14" t="s">
        <v>27</v>
      </c>
      <c r="C12" s="15" t="s">
        <v>18</v>
      </c>
      <c r="D12" s="16">
        <v>1</v>
      </c>
      <c r="E12" s="16">
        <v>1760.81</v>
      </c>
      <c r="F12" s="16">
        <f t="shared" si="0"/>
        <v>1760.81</v>
      </c>
    </row>
    <row r="13" spans="1:6" ht="11.25">
      <c r="A13" s="13" t="s">
        <v>28</v>
      </c>
      <c r="B13" s="14" t="s">
        <v>29</v>
      </c>
      <c r="C13" s="15" t="s">
        <v>30</v>
      </c>
      <c r="D13" s="16">
        <v>25</v>
      </c>
      <c r="E13" s="16">
        <v>4.7</v>
      </c>
      <c r="F13" s="16">
        <f t="shared" si="0"/>
        <v>117.5</v>
      </c>
    </row>
    <row r="14" spans="1:6" ht="11.25">
      <c r="A14" s="13" t="s">
        <v>31</v>
      </c>
      <c r="B14" s="14" t="s">
        <v>32</v>
      </c>
      <c r="C14" s="15" t="s">
        <v>33</v>
      </c>
      <c r="D14" s="16">
        <v>10</v>
      </c>
      <c r="E14" s="16">
        <v>134.79</v>
      </c>
      <c r="F14" s="16">
        <f t="shared" si="0"/>
        <v>1347.9</v>
      </c>
    </row>
    <row r="15" spans="1:6" s="24" customFormat="1" ht="12">
      <c r="A15" s="13" t="s">
        <v>34</v>
      </c>
      <c r="B15" s="14" t="s">
        <v>35</v>
      </c>
      <c r="C15" s="15" t="s">
        <v>33</v>
      </c>
      <c r="D15" s="16">
        <v>20</v>
      </c>
      <c r="E15" s="16">
        <v>153.04</v>
      </c>
      <c r="F15" s="16">
        <f t="shared" si="0"/>
        <v>3060.8</v>
      </c>
    </row>
    <row r="16" spans="1:6" s="24" customFormat="1" ht="12">
      <c r="A16" s="13" t="s">
        <v>36</v>
      </c>
      <c r="B16" s="14" t="s">
        <v>37</v>
      </c>
      <c r="C16" s="15" t="s">
        <v>33</v>
      </c>
      <c r="D16" s="16">
        <v>10</v>
      </c>
      <c r="E16" s="16">
        <v>160.38</v>
      </c>
      <c r="F16" s="16">
        <f t="shared" si="0"/>
        <v>1603.8</v>
      </c>
    </row>
    <row r="17" spans="1:6" s="24" customFormat="1" ht="12">
      <c r="A17" s="13" t="s">
        <v>38</v>
      </c>
      <c r="B17" s="14" t="s">
        <v>39</v>
      </c>
      <c r="C17" s="15" t="s">
        <v>33</v>
      </c>
      <c r="D17" s="16">
        <v>100</v>
      </c>
      <c r="E17" s="16">
        <v>137.36</v>
      </c>
      <c r="F17" s="16">
        <f t="shared" si="0"/>
        <v>13736</v>
      </c>
    </row>
    <row r="18" spans="1:6" s="24" customFormat="1" ht="12">
      <c r="A18" s="13" t="s">
        <v>40</v>
      </c>
      <c r="B18" s="14" t="s">
        <v>41</v>
      </c>
      <c r="C18" s="15" t="s">
        <v>33</v>
      </c>
      <c r="D18" s="16">
        <v>10</v>
      </c>
      <c r="E18" s="16">
        <v>144.31</v>
      </c>
      <c r="F18" s="16">
        <f t="shared" si="0"/>
        <v>1443.1</v>
      </c>
    </row>
    <row r="19" spans="1:6" s="24" customFormat="1" ht="12">
      <c r="A19" s="13" t="s">
        <v>42</v>
      </c>
      <c r="B19" s="14" t="s">
        <v>43</v>
      </c>
      <c r="C19" s="15" t="s">
        <v>44</v>
      </c>
      <c r="D19" s="16">
        <v>2</v>
      </c>
      <c r="E19" s="16">
        <v>164.99</v>
      </c>
      <c r="F19" s="16">
        <f>ROUND(D19*E19,2)</f>
        <v>329.98</v>
      </c>
    </row>
    <row r="20" spans="1:6" s="24" customFormat="1" ht="22.5">
      <c r="A20" s="13" t="s">
        <v>45</v>
      </c>
      <c r="B20" s="14" t="s">
        <v>46</v>
      </c>
      <c r="C20" s="15" t="s">
        <v>33</v>
      </c>
      <c r="D20" s="16">
        <v>4</v>
      </c>
      <c r="E20" s="16">
        <v>21.93</v>
      </c>
      <c r="F20" s="16">
        <f>ROUND(D20*E20,2)</f>
        <v>87.72</v>
      </c>
    </row>
    <row r="21" spans="1:6" s="24" customFormat="1" ht="12">
      <c r="A21" s="13" t="s">
        <v>47</v>
      </c>
      <c r="B21" s="14" t="s">
        <v>48</v>
      </c>
      <c r="C21" s="15" t="s">
        <v>33</v>
      </c>
      <c r="D21" s="16">
        <v>10</v>
      </c>
      <c r="E21" s="16">
        <v>20.83</v>
      </c>
      <c r="F21" s="16">
        <f t="shared" si="0"/>
        <v>208.3</v>
      </c>
    </row>
    <row r="22" spans="1:6" ht="22.5">
      <c r="A22" s="13" t="s">
        <v>49</v>
      </c>
      <c r="B22" s="14" t="s">
        <v>50</v>
      </c>
      <c r="C22" s="15" t="s">
        <v>18</v>
      </c>
      <c r="D22" s="16">
        <v>1</v>
      </c>
      <c r="E22" s="16">
        <v>641.19</v>
      </c>
      <c r="F22" s="16">
        <f>ROUND(D22*E22,2)</f>
        <v>641.19</v>
      </c>
    </row>
    <row r="23" spans="1:6" ht="11.25">
      <c r="A23" s="13" t="s">
        <v>51</v>
      </c>
      <c r="B23" s="14" t="s">
        <v>52</v>
      </c>
      <c r="C23" s="15" t="s">
        <v>18</v>
      </c>
      <c r="D23" s="16">
        <v>1</v>
      </c>
      <c r="E23" s="16">
        <v>64.76</v>
      </c>
      <c r="F23" s="16">
        <f>ROUND(D23*E23,2)</f>
        <v>64.76</v>
      </c>
    </row>
    <row r="24" spans="1:6" ht="11.25">
      <c r="A24" s="13" t="s">
        <v>53</v>
      </c>
      <c r="B24" s="25" t="s">
        <v>54</v>
      </c>
      <c r="C24" s="15" t="s">
        <v>33</v>
      </c>
      <c r="D24" s="26">
        <v>100</v>
      </c>
      <c r="E24" s="27">
        <v>6.37</v>
      </c>
      <c r="F24" s="16">
        <f>ROUND(D24*E24,2)</f>
        <v>637</v>
      </c>
    </row>
    <row r="25" spans="1:6" ht="22.5">
      <c r="A25" s="13" t="s">
        <v>55</v>
      </c>
      <c r="B25" s="25" t="s">
        <v>56</v>
      </c>
      <c r="C25" s="15" t="s">
        <v>33</v>
      </c>
      <c r="D25" s="28">
        <v>30</v>
      </c>
      <c r="E25" s="27">
        <v>51.58</v>
      </c>
      <c r="F25" s="16">
        <f>ROUND(D25*E25,2)</f>
        <v>1547.4</v>
      </c>
    </row>
    <row r="26" spans="1:6" s="29" customFormat="1" ht="11.25">
      <c r="A26" s="13" t="s">
        <v>57</v>
      </c>
      <c r="B26" s="14" t="s">
        <v>58</v>
      </c>
      <c r="C26" s="15" t="s">
        <v>33</v>
      </c>
      <c r="D26" s="16">
        <v>30</v>
      </c>
      <c r="E26" s="16">
        <v>210.46</v>
      </c>
      <c r="F26" s="16">
        <f>ROUND(D26*E26,2)</f>
        <v>6313.8</v>
      </c>
    </row>
    <row r="27" spans="1:6" s="24" customFormat="1" ht="12">
      <c r="A27" s="13"/>
      <c r="B27" s="14"/>
      <c r="C27" s="15"/>
      <c r="D27" s="16"/>
      <c r="E27" s="16"/>
      <c r="F27" s="16"/>
    </row>
    <row r="28" spans="1:6" s="23" customFormat="1" ht="24">
      <c r="A28" s="18" t="s">
        <v>59</v>
      </c>
      <c r="B28" s="19" t="s">
        <v>60</v>
      </c>
      <c r="C28" s="20"/>
      <c r="D28" s="21"/>
      <c r="E28" s="21"/>
      <c r="F28" s="22">
        <f>SUM(F29:F40)</f>
        <v>14112.16</v>
      </c>
    </row>
    <row r="29" spans="1:6" s="24" customFormat="1" ht="12">
      <c r="A29" s="13" t="s">
        <v>61</v>
      </c>
      <c r="B29" s="14" t="s">
        <v>62</v>
      </c>
      <c r="C29" s="15" t="s">
        <v>30</v>
      </c>
      <c r="D29" s="16">
        <v>25</v>
      </c>
      <c r="E29" s="16">
        <v>4.21</v>
      </c>
      <c r="F29" s="16">
        <f aca="true" t="shared" si="1" ref="F29:F40">ROUND(D29*E29,2)</f>
        <v>105.25</v>
      </c>
    </row>
    <row r="30" spans="1:6" s="24" customFormat="1" ht="12">
      <c r="A30" s="13" t="s">
        <v>63</v>
      </c>
      <c r="B30" s="14" t="s">
        <v>64</v>
      </c>
      <c r="C30" s="15" t="s">
        <v>18</v>
      </c>
      <c r="D30" s="16">
        <v>1</v>
      </c>
      <c r="E30" s="16">
        <v>102.66</v>
      </c>
      <c r="F30" s="16">
        <f t="shared" si="1"/>
        <v>102.66</v>
      </c>
    </row>
    <row r="31" spans="1:6" s="24" customFormat="1" ht="22.5">
      <c r="A31" s="13" t="s">
        <v>65</v>
      </c>
      <c r="B31" s="14" t="s">
        <v>66</v>
      </c>
      <c r="C31" s="15" t="s">
        <v>33</v>
      </c>
      <c r="D31" s="16">
        <v>6</v>
      </c>
      <c r="E31" s="16">
        <v>2.39</v>
      </c>
      <c r="F31" s="16">
        <f t="shared" si="1"/>
        <v>14.34</v>
      </c>
    </row>
    <row r="32" spans="1:6" s="24" customFormat="1" ht="22.5">
      <c r="A32" s="13" t="s">
        <v>67</v>
      </c>
      <c r="B32" s="14" t="s">
        <v>68</v>
      </c>
      <c r="C32" s="15" t="s">
        <v>33</v>
      </c>
      <c r="D32" s="16">
        <v>6</v>
      </c>
      <c r="E32" s="16">
        <v>11.42</v>
      </c>
      <c r="F32" s="16">
        <f t="shared" si="1"/>
        <v>68.52</v>
      </c>
    </row>
    <row r="33" spans="1:6" s="24" customFormat="1" ht="22.5">
      <c r="A33" s="13" t="s">
        <v>69</v>
      </c>
      <c r="B33" s="14" t="s">
        <v>70</v>
      </c>
      <c r="C33" s="15" t="s">
        <v>18</v>
      </c>
      <c r="D33" s="16">
        <v>1</v>
      </c>
      <c r="E33" s="16">
        <v>453.67</v>
      </c>
      <c r="F33" s="16">
        <f t="shared" si="1"/>
        <v>453.67</v>
      </c>
    </row>
    <row r="34" spans="1:6" ht="11.25">
      <c r="A34" s="13" t="s">
        <v>71</v>
      </c>
      <c r="B34" s="14" t="s">
        <v>72</v>
      </c>
      <c r="C34" s="15" t="s">
        <v>33</v>
      </c>
      <c r="D34" s="16">
        <v>100</v>
      </c>
      <c r="E34" s="16">
        <v>39.08</v>
      </c>
      <c r="F34" s="16">
        <f t="shared" si="1"/>
        <v>3908</v>
      </c>
    </row>
    <row r="35" spans="1:6" s="24" customFormat="1" ht="12">
      <c r="A35" s="13" t="s">
        <v>73</v>
      </c>
      <c r="B35" s="14" t="s">
        <v>74</v>
      </c>
      <c r="C35" s="15" t="s">
        <v>33</v>
      </c>
      <c r="D35" s="16">
        <v>6</v>
      </c>
      <c r="E35" s="16">
        <v>3.97</v>
      </c>
      <c r="F35" s="16">
        <f t="shared" si="1"/>
        <v>23.82</v>
      </c>
    </row>
    <row r="36" spans="1:6" s="24" customFormat="1" ht="12">
      <c r="A36" s="13" t="s">
        <v>75</v>
      </c>
      <c r="B36" s="14" t="s">
        <v>76</v>
      </c>
      <c r="C36" s="15" t="s">
        <v>33</v>
      </c>
      <c r="D36" s="16">
        <v>224</v>
      </c>
      <c r="E36" s="16">
        <v>1.2</v>
      </c>
      <c r="F36" s="16">
        <f t="shared" si="1"/>
        <v>268.8</v>
      </c>
    </row>
    <row r="37" spans="1:6" s="24" customFormat="1" ht="12">
      <c r="A37" s="13" t="s">
        <v>77</v>
      </c>
      <c r="B37" s="14" t="s">
        <v>78</v>
      </c>
      <c r="C37" s="15" t="s">
        <v>33</v>
      </c>
      <c r="D37" s="16">
        <v>336</v>
      </c>
      <c r="E37" s="16">
        <v>5.22</v>
      </c>
      <c r="F37" s="16">
        <f t="shared" si="1"/>
        <v>1753.92</v>
      </c>
    </row>
    <row r="38" spans="1:6" s="24" customFormat="1" ht="12">
      <c r="A38" s="13" t="s">
        <v>79</v>
      </c>
      <c r="B38" s="14" t="s">
        <v>80</v>
      </c>
      <c r="C38" s="15" t="s">
        <v>18</v>
      </c>
      <c r="D38" s="16">
        <v>17</v>
      </c>
      <c r="E38" s="16">
        <v>16.22</v>
      </c>
      <c r="F38" s="16">
        <f t="shared" si="1"/>
        <v>275.74</v>
      </c>
    </row>
    <row r="39" spans="1:6" s="24" customFormat="1" ht="12">
      <c r="A39" s="13" t="s">
        <v>81</v>
      </c>
      <c r="B39" s="14" t="s">
        <v>82</v>
      </c>
      <c r="C39" s="15" t="s">
        <v>18</v>
      </c>
      <c r="D39" s="16">
        <v>1</v>
      </c>
      <c r="E39" s="16">
        <v>1637.44</v>
      </c>
      <c r="F39" s="16">
        <f t="shared" si="1"/>
        <v>1637.44</v>
      </c>
    </row>
    <row r="40" spans="1:6" s="24" customFormat="1" ht="22.5">
      <c r="A40" s="13" t="s">
        <v>83</v>
      </c>
      <c r="B40" s="14" t="s">
        <v>84</v>
      </c>
      <c r="C40" s="15" t="s">
        <v>85</v>
      </c>
      <c r="D40" s="16">
        <v>1</v>
      </c>
      <c r="E40" s="16">
        <v>5500</v>
      </c>
      <c r="F40" s="16">
        <f t="shared" si="1"/>
        <v>5500</v>
      </c>
    </row>
    <row r="41" spans="1:6" s="24" customFormat="1" ht="12">
      <c r="A41" s="13"/>
      <c r="B41" s="14"/>
      <c r="C41" s="15"/>
      <c r="D41" s="16"/>
      <c r="E41" s="16"/>
      <c r="F41" s="16"/>
    </row>
    <row r="42" spans="1:6" s="23" customFormat="1" ht="12">
      <c r="A42" s="18" t="s">
        <v>86</v>
      </c>
      <c r="B42" s="19" t="s">
        <v>87</v>
      </c>
      <c r="C42" s="20"/>
      <c r="D42" s="21"/>
      <c r="E42" s="21"/>
      <c r="F42" s="22">
        <f>SUM(F43:F48)</f>
        <v>24582.239999999998</v>
      </c>
    </row>
    <row r="43" spans="1:6" ht="22.5">
      <c r="A43" s="13" t="s">
        <v>88</v>
      </c>
      <c r="B43" s="14" t="s">
        <v>89</v>
      </c>
      <c r="C43" s="15" t="s">
        <v>90</v>
      </c>
      <c r="D43" s="16">
        <v>48</v>
      </c>
      <c r="E43" s="16">
        <v>32.7</v>
      </c>
      <c r="F43" s="16">
        <f aca="true" t="shared" si="2" ref="F43:F48">ROUND(D43*E43,2)</f>
        <v>1569.6</v>
      </c>
    </row>
    <row r="44" spans="1:6" ht="11.25">
      <c r="A44" s="13" t="s">
        <v>91</v>
      </c>
      <c r="B44" s="14" t="s">
        <v>92</v>
      </c>
      <c r="C44" s="15" t="s">
        <v>18</v>
      </c>
      <c r="D44" s="16">
        <v>12</v>
      </c>
      <c r="E44" s="16">
        <v>36.44</v>
      </c>
      <c r="F44" s="16">
        <f t="shared" si="2"/>
        <v>437.28</v>
      </c>
    </row>
    <row r="45" spans="1:6" ht="11.25">
      <c r="A45" s="13" t="s">
        <v>93</v>
      </c>
      <c r="B45" s="30" t="s">
        <v>94</v>
      </c>
      <c r="C45" s="15" t="s">
        <v>18</v>
      </c>
      <c r="D45" s="28">
        <v>12</v>
      </c>
      <c r="E45" s="27">
        <v>442.42</v>
      </c>
      <c r="F45" s="16">
        <f t="shared" si="2"/>
        <v>5309.04</v>
      </c>
    </row>
    <row r="46" spans="1:6" ht="11.25">
      <c r="A46" s="13" t="s">
        <v>95</v>
      </c>
      <c r="B46" s="30" t="s">
        <v>96</v>
      </c>
      <c r="C46" s="15" t="s">
        <v>18</v>
      </c>
      <c r="D46" s="28">
        <v>12</v>
      </c>
      <c r="E46" s="27">
        <v>136.03</v>
      </c>
      <c r="F46" s="16">
        <f t="shared" si="2"/>
        <v>1632.36</v>
      </c>
    </row>
    <row r="47" spans="1:6" ht="25.5">
      <c r="A47" s="13" t="s">
        <v>97</v>
      </c>
      <c r="B47" s="31" t="s">
        <v>98</v>
      </c>
      <c r="C47" s="15" t="s">
        <v>18</v>
      </c>
      <c r="D47" s="28">
        <v>12</v>
      </c>
      <c r="E47" s="27">
        <v>1302.83</v>
      </c>
      <c r="F47" s="16">
        <f t="shared" si="2"/>
        <v>15633.96</v>
      </c>
    </row>
    <row r="48" spans="1:6" s="29" customFormat="1" ht="11.25">
      <c r="A48" s="13"/>
      <c r="B48" s="14"/>
      <c r="C48" s="15"/>
      <c r="D48" s="16"/>
      <c r="E48" s="16"/>
      <c r="F48" s="16">
        <f t="shared" si="2"/>
        <v>0</v>
      </c>
    </row>
    <row r="49" spans="1:6" s="23" customFormat="1" ht="12">
      <c r="A49" s="18" t="s">
        <v>99</v>
      </c>
      <c r="B49" s="19" t="s">
        <v>100</v>
      </c>
      <c r="C49" s="20"/>
      <c r="D49" s="21"/>
      <c r="E49" s="21"/>
      <c r="F49" s="22">
        <f>SUM(F50:F57)</f>
        <v>76219.02</v>
      </c>
    </row>
    <row r="50" spans="1:6" ht="22.5">
      <c r="A50" s="13" t="s">
        <v>101</v>
      </c>
      <c r="B50" s="14" t="s">
        <v>102</v>
      </c>
      <c r="C50" s="15" t="s">
        <v>18</v>
      </c>
      <c r="D50" s="16">
        <v>80</v>
      </c>
      <c r="E50" s="16">
        <v>280.62</v>
      </c>
      <c r="F50" s="16">
        <f aca="true" t="shared" si="3" ref="F50:F56">ROUND(D50*E50,2)</f>
        <v>22449.6</v>
      </c>
    </row>
    <row r="51" spans="1:6" ht="11.25">
      <c r="A51" s="13" t="s">
        <v>103</v>
      </c>
      <c r="B51" s="30" t="s">
        <v>104</v>
      </c>
      <c r="C51" s="15" t="s">
        <v>105</v>
      </c>
      <c r="D51" s="28">
        <v>320</v>
      </c>
      <c r="E51" s="27">
        <v>22.22</v>
      </c>
      <c r="F51" s="16">
        <f t="shared" si="3"/>
        <v>7110.4</v>
      </c>
    </row>
    <row r="52" spans="1:6" ht="11.25">
      <c r="A52" s="13" t="s">
        <v>106</v>
      </c>
      <c r="B52" s="14" t="s">
        <v>107</v>
      </c>
      <c r="C52" s="15" t="s">
        <v>105</v>
      </c>
      <c r="D52" s="16">
        <v>320</v>
      </c>
      <c r="E52" s="16">
        <v>17.67</v>
      </c>
      <c r="F52" s="16">
        <f t="shared" si="3"/>
        <v>5654.4</v>
      </c>
    </row>
    <row r="53" spans="1:6" ht="11.25">
      <c r="A53" s="13" t="s">
        <v>108</v>
      </c>
      <c r="B53" s="30" t="s">
        <v>109</v>
      </c>
      <c r="C53" s="15" t="s">
        <v>105</v>
      </c>
      <c r="D53" s="28">
        <v>320</v>
      </c>
      <c r="E53" s="27">
        <v>22.5</v>
      </c>
      <c r="F53" s="16">
        <f t="shared" si="3"/>
        <v>7200</v>
      </c>
    </row>
    <row r="54" spans="1:6" ht="12.75">
      <c r="A54" s="13" t="s">
        <v>110</v>
      </c>
      <c r="B54" s="31" t="s">
        <v>111</v>
      </c>
      <c r="C54" s="15" t="s">
        <v>105</v>
      </c>
      <c r="D54" s="28">
        <v>320</v>
      </c>
      <c r="E54" s="27">
        <v>17.89</v>
      </c>
      <c r="F54" s="16">
        <f t="shared" si="3"/>
        <v>5724.8</v>
      </c>
    </row>
    <row r="55" spans="1:6" s="24" customFormat="1" ht="22.5">
      <c r="A55" s="13" t="s">
        <v>112</v>
      </c>
      <c r="B55" s="14" t="s">
        <v>84</v>
      </c>
      <c r="C55" s="15" t="s">
        <v>85</v>
      </c>
      <c r="D55" s="16">
        <v>3</v>
      </c>
      <c r="E55" s="16">
        <v>5500</v>
      </c>
      <c r="F55" s="16">
        <f t="shared" si="3"/>
        <v>16500</v>
      </c>
    </row>
    <row r="56" spans="1:6" s="24" customFormat="1" ht="22.5">
      <c r="A56" s="13" t="s">
        <v>113</v>
      </c>
      <c r="B56" s="14" t="s">
        <v>114</v>
      </c>
      <c r="C56" s="15" t="s">
        <v>85</v>
      </c>
      <c r="D56" s="16">
        <v>3</v>
      </c>
      <c r="E56" s="16">
        <v>3859.94</v>
      </c>
      <c r="F56" s="16">
        <f t="shared" si="3"/>
        <v>11579.82</v>
      </c>
    </row>
    <row r="57" spans="1:6" ht="12.75">
      <c r="A57" s="13"/>
      <c r="B57" s="31"/>
      <c r="C57" s="15"/>
      <c r="D57" s="28"/>
      <c r="E57" s="27"/>
      <c r="F57" s="16"/>
    </row>
    <row r="58" spans="1:6" s="33" customFormat="1" ht="12" customHeight="1">
      <c r="A58" s="41" t="s">
        <v>115</v>
      </c>
      <c r="B58" s="41"/>
      <c r="C58" s="41"/>
      <c r="D58" s="41"/>
      <c r="E58" s="41"/>
      <c r="F58" s="32">
        <f>F7+F28+F42+F49</f>
        <v>149480.41999999998</v>
      </c>
    </row>
    <row r="59" spans="1:6" ht="21" customHeight="1" hidden="1">
      <c r="A59" s="34"/>
      <c r="B59" s="35"/>
      <c r="C59" s="34"/>
      <c r="D59" s="36"/>
      <c r="E59" s="36"/>
      <c r="F59" s="36"/>
    </row>
    <row r="60" spans="1:6" s="23" customFormat="1" ht="12" customHeight="1" hidden="1">
      <c r="A60" s="18" t="s">
        <v>14</v>
      </c>
      <c r="B60" s="19" t="s">
        <v>116</v>
      </c>
      <c r="C60" s="20"/>
      <c r="D60" s="21"/>
      <c r="E60" s="21"/>
      <c r="F60" s="22" t="e">
        <f>SUM(F61:F63)</f>
        <v>#REF!</v>
      </c>
    </row>
    <row r="61" spans="1:6" s="24" customFormat="1" ht="22.5" hidden="1">
      <c r="A61" s="13" t="s">
        <v>16</v>
      </c>
      <c r="B61" s="14" t="s">
        <v>117</v>
      </c>
      <c r="C61" s="15" t="s">
        <v>118</v>
      </c>
      <c r="D61" s="16">
        <v>1</v>
      </c>
      <c r="E61" s="16" t="e">
        <f>ROUND(#REF!*#REF!,2)</f>
        <v>#REF!</v>
      </c>
      <c r="F61" s="16" t="e">
        <f>ROUND(D61*E61,2)</f>
        <v>#REF!</v>
      </c>
    </row>
    <row r="62" spans="1:6" s="24" customFormat="1" ht="12" hidden="1">
      <c r="A62" s="13" t="s">
        <v>19</v>
      </c>
      <c r="B62" s="14" t="s">
        <v>119</v>
      </c>
      <c r="C62" s="15" t="s">
        <v>118</v>
      </c>
      <c r="D62" s="16">
        <v>1</v>
      </c>
      <c r="E62" s="24">
        <v>1380.61</v>
      </c>
      <c r="F62" s="16">
        <f>ROUND(D62*E62,2)</f>
        <v>1380.61</v>
      </c>
    </row>
    <row r="63" spans="1:6" s="24" customFormat="1" ht="12" hidden="1">
      <c r="A63" s="13"/>
      <c r="B63" s="14"/>
      <c r="C63" s="15"/>
      <c r="D63" s="16"/>
      <c r="E63" s="16"/>
      <c r="F63" s="16"/>
    </row>
  </sheetData>
  <sheetProtection selectLockedCells="1" selectUnlockedCells="1"/>
  <mergeCells count="7">
    <mergeCell ref="A58:E58"/>
    <mergeCell ref="A1:A4"/>
    <mergeCell ref="B1:B2"/>
    <mergeCell ref="C1:E1"/>
    <mergeCell ref="C2:E2"/>
    <mergeCell ref="C3:E3"/>
    <mergeCell ref="C4:E4"/>
  </mergeCells>
  <printOptions horizontalCentered="1"/>
  <pageMargins left="0.15748031496062992" right="0.15748031496062992" top="0.7480314960629921" bottom="0.35433070866141736" header="0.5118110236220472" footer="0.15748031496062992"/>
  <pageSetup horizontalDpi="300" verticalDpi="300" orientation="landscape" paperSize="9" r:id="rId2"/>
  <headerFooter alignWithMargins="0">
    <oddFooter>&amp;L&amp;8&amp;F&amp;C&amp;8&amp;P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</dc:creator>
  <cp:keywords/>
  <dc:description/>
  <cp:lastModifiedBy>lc</cp:lastModifiedBy>
  <dcterms:created xsi:type="dcterms:W3CDTF">2017-10-19T09:27:33Z</dcterms:created>
  <dcterms:modified xsi:type="dcterms:W3CDTF">2017-10-19T09:34:54Z</dcterms:modified>
  <cp:category/>
  <cp:version/>
  <cp:contentType/>
  <cp:contentStatus/>
</cp:coreProperties>
</file>